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D:\documents_04_07_25\"/>
    </mc:Choice>
  </mc:AlternateContent>
  <xr:revisionPtr revIDLastSave="0" documentId="13_ncr:1_{0335EEC9-E16B-4939-A938-448F201FD930}" xr6:coauthVersionLast="47" xr6:coauthVersionMax="47" xr10:uidLastSave="{00000000-0000-0000-0000-000000000000}"/>
  <bookViews>
    <workbookView xWindow="645" yWindow="1950" windowWidth="28155" windowHeight="13500" xr2:uid="{00000000-000D-0000-FFFF-FFFF00000000}"/>
  </bookViews>
  <sheets>
    <sheet name="Dashboard" sheetId="13" r:id="rId1"/>
    <sheet name="Ημερολόγιο_Ραντεβού" sheetId="4" r:id="rId2"/>
    <sheet name="Τιμολόγηση" sheetId="6" r:id="rId3"/>
    <sheet name="Αμοιβές_Γιατρών" sheetId="7" r:id="rId4"/>
    <sheet name="Ασθενείς" sheetId="1" r:id="rId5"/>
    <sheet name="Γιατροί" sheetId="2" r:id="rId6"/>
    <sheet name="Συμβάσεις_Προσόντα" sheetId="3" r:id="rId7"/>
    <sheet name="Ιατρικές_Πράξεις" sheetId="5" r:id="rId8"/>
    <sheet name="Έσοδα" sheetId="8" r:id="rId9"/>
    <sheet name="Έξοδα" sheetId="9" r:id="rId10"/>
    <sheet name="Αποθήκη" sheetId="10" r:id="rId11"/>
    <sheet name="Στατιστικά_Τμημάτων" sheetId="11" r:id="rId12"/>
    <sheet name="Άδειες_Νοσοκομείου" sheetId="12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13" l="1"/>
  <c r="B5" i="13" s="1"/>
  <c r="B3" i="13"/>
  <c r="B4" i="11"/>
  <c r="B3" i="11"/>
  <c r="B2" i="11"/>
  <c r="D4" i="7"/>
  <c r="D3" i="7"/>
  <c r="D2" i="7"/>
  <c r="E4" i="6"/>
  <c r="F4" i="6" s="1"/>
  <c r="E3" i="6"/>
  <c r="F3" i="6" s="1"/>
  <c r="E2" i="6"/>
  <c r="F2" i="6" s="1"/>
</calcChain>
</file>

<file path=xl/sharedStrings.xml><?xml version="1.0" encoding="utf-8"?>
<sst xmlns="http://schemas.openxmlformats.org/spreadsheetml/2006/main" count="195" uniqueCount="130">
  <si>
    <t>ID</t>
  </si>
  <si>
    <t>Όνομα</t>
  </si>
  <si>
    <t>Επώνυμο</t>
  </si>
  <si>
    <t>Ημ.Γέννησης</t>
  </si>
  <si>
    <t>Τηλέφωνο</t>
  </si>
  <si>
    <t>ΑΜΚΑ</t>
  </si>
  <si>
    <t>Ασφαλιστικός Φορέας</t>
  </si>
  <si>
    <t>Γιώργος</t>
  </si>
  <si>
    <t>Παπαδόπουλος</t>
  </si>
  <si>
    <t>1980-05-12</t>
  </si>
  <si>
    <t>6900000001</t>
  </si>
  <si>
    <t>12345678901</t>
  </si>
  <si>
    <t>ΕΟΠΥΥ</t>
  </si>
  <si>
    <t>Μαρία</t>
  </si>
  <si>
    <t>Ιωάννου</t>
  </si>
  <si>
    <t>1992-03-22</t>
  </si>
  <si>
    <t>6900000002</t>
  </si>
  <si>
    <t>12345678902</t>
  </si>
  <si>
    <t>Ιδιωτική</t>
  </si>
  <si>
    <t>Νίκος</t>
  </si>
  <si>
    <t>Κωνσταντίνου</t>
  </si>
  <si>
    <t>1975-11-02</t>
  </si>
  <si>
    <t>6900000003</t>
  </si>
  <si>
    <t>12345678903</t>
  </si>
  <si>
    <t>Ειδικότητα</t>
  </si>
  <si>
    <t>Τμήμα</t>
  </si>
  <si>
    <t>Ποσοστό Αμοιβής %</t>
  </si>
  <si>
    <t>Ανδρέας</t>
  </si>
  <si>
    <t>Νικολάου</t>
  </si>
  <si>
    <t>Καρδιολόγος</t>
  </si>
  <si>
    <t>Καρδιολογικό</t>
  </si>
  <si>
    <t>Ελένη</t>
  </si>
  <si>
    <t>Μάρκου</t>
  </si>
  <si>
    <t>Ακτινολόγος</t>
  </si>
  <si>
    <t>Ακτινολογικό</t>
  </si>
  <si>
    <t>Δημήτρης</t>
  </si>
  <si>
    <t>Σταύρου</t>
  </si>
  <si>
    <t>Ορθοπεδικός</t>
  </si>
  <si>
    <t>Ορθοπεδικό</t>
  </si>
  <si>
    <t>ID Γιατρού</t>
  </si>
  <si>
    <t>Όνομα Γιατρού</t>
  </si>
  <si>
    <t>Τύπος Σύμβασης</t>
  </si>
  <si>
    <t>Ημ.Έναρξης</t>
  </si>
  <si>
    <t>Ημ.Λήξης</t>
  </si>
  <si>
    <t>Πτυχίο</t>
  </si>
  <si>
    <t>Ειδικότητα Πιστοποίηση</t>
  </si>
  <si>
    <t>Ανδρέας Νικολάου</t>
  </si>
  <si>
    <t>Σύμβαση Συνεργασίας</t>
  </si>
  <si>
    <t>2024-01-01</t>
  </si>
  <si>
    <t>2027-01-01</t>
  </si>
  <si>
    <t>Ιατρική Αθηνών</t>
  </si>
  <si>
    <t>Καρδιολογία</t>
  </si>
  <si>
    <t>Ελένη Μάρκου</t>
  </si>
  <si>
    <t>Μόνιμη</t>
  </si>
  <si>
    <t>2023-06-01</t>
  </si>
  <si>
    <t>Ιατρική Θεσσαλονίκης</t>
  </si>
  <si>
    <t>Ακτινολογία</t>
  </si>
  <si>
    <t>Δημήτρης Σταύρου</t>
  </si>
  <si>
    <t>2025-01-01</t>
  </si>
  <si>
    <t>2028-01-01</t>
  </si>
  <si>
    <t>Ιατρική Πάτρας</t>
  </si>
  <si>
    <t>Ορθοπεδική</t>
  </si>
  <si>
    <t>Ημερομηνία</t>
  </si>
  <si>
    <t>Ώρα</t>
  </si>
  <si>
    <t>Ασθενής</t>
  </si>
  <si>
    <t>Γιατρός</t>
  </si>
  <si>
    <t>Κατάσταση</t>
  </si>
  <si>
    <t>2026-03-05</t>
  </si>
  <si>
    <t>10:00</t>
  </si>
  <si>
    <t>Γιώργος Παπαδόπουλος</t>
  </si>
  <si>
    <t>Ολοκληρώθηκε</t>
  </si>
  <si>
    <t>11:00</t>
  </si>
  <si>
    <t>Μαρία Ιωάννου</t>
  </si>
  <si>
    <t>2026-03-06</t>
  </si>
  <si>
    <t>09:30</t>
  </si>
  <si>
    <t>Νίκος Κωνσταντίνου</t>
  </si>
  <si>
    <t>Αναμονή</t>
  </si>
  <si>
    <t>Πράξη</t>
  </si>
  <si>
    <t>Κόστος</t>
  </si>
  <si>
    <t>Ηλεκτροκαρδιογράφημα</t>
  </si>
  <si>
    <t>Ακτινογραφία</t>
  </si>
  <si>
    <t>Αξονική Τομογραφία</t>
  </si>
  <si>
    <t>ID Πράξης</t>
  </si>
  <si>
    <t>ΦΠΑ 24%</t>
  </si>
  <si>
    <t>Τελικό Ποσό</t>
  </si>
  <si>
    <t>Χρέωση</t>
  </si>
  <si>
    <t>Ποσοστό %</t>
  </si>
  <si>
    <t>Αμοιβή</t>
  </si>
  <si>
    <t>Περιγραφή</t>
  </si>
  <si>
    <t>Ποσό</t>
  </si>
  <si>
    <t>Αξονική</t>
  </si>
  <si>
    <t>Κατηγορία</t>
  </si>
  <si>
    <t>2026-03-02</t>
  </si>
  <si>
    <t>Μισθοί</t>
  </si>
  <si>
    <t>2026-03-03</t>
  </si>
  <si>
    <t>Αναλώσιμα</t>
  </si>
  <si>
    <t>2026-03-04</t>
  </si>
  <si>
    <t>Ηλεκτρικό</t>
  </si>
  <si>
    <t>Υλικό</t>
  </si>
  <si>
    <t>Ποσότητα</t>
  </si>
  <si>
    <t>Ελάχιστο Όριο</t>
  </si>
  <si>
    <t>Γάντια</t>
  </si>
  <si>
    <t>Σύριγγες</t>
  </si>
  <si>
    <t>Σκιαγραφικό</t>
  </si>
  <si>
    <t>Φάρμακο</t>
  </si>
  <si>
    <t>Πλήθος Εξετάσεων</t>
  </si>
  <si>
    <t>Τύπος Άδειας</t>
  </si>
  <si>
    <t>Αριθμός</t>
  </si>
  <si>
    <t>Αρχή Έκδοσης</t>
  </si>
  <si>
    <t>Ημ.Έκδοσης</t>
  </si>
  <si>
    <t>Άδεια Λειτουργίας</t>
  </si>
  <si>
    <t>AL-1022</t>
  </si>
  <si>
    <t>Υπουργείο Υγείας</t>
  </si>
  <si>
    <t>2029-01-01</t>
  </si>
  <si>
    <t>Ενεργή</t>
  </si>
  <si>
    <t>Πιστοποιητικό Πυροσβεστικής</t>
  </si>
  <si>
    <t>FS-3321</t>
  </si>
  <si>
    <t>Πυροσβεστική</t>
  </si>
  <si>
    <t>2025-02-01</t>
  </si>
  <si>
    <t>2027-02-01</t>
  </si>
  <si>
    <t>Πιστοποίηση ISO</t>
  </si>
  <si>
    <t>ISO-9001</t>
  </si>
  <si>
    <t>ISO Org</t>
  </si>
  <si>
    <t>2024-06-01</t>
  </si>
  <si>
    <t>2027-06-01</t>
  </si>
  <si>
    <t>KPI Κλινικής</t>
  </si>
  <si>
    <t>Συνολικά Έσοδα</t>
  </si>
  <si>
    <t>Συνολικά Έξοδα</t>
  </si>
  <si>
    <t>Καθαρό Κέρδος</t>
  </si>
  <si>
    <t>mindstorm.gr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</si>
</sst>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</font>
    <font>
      <sz val="2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85725</xdr:colOff>
      <xdr:row>1</xdr:row>
      <xdr:rowOff>66675</xdr:rowOff>
    </xdr:from>
    <xdr:ext cx="4762500" cy="285750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71750" y="257175"/>
          <a:ext cx="4762500" cy="2857500"/>
        </a:xfrm>
        <a:prstGeom prst="rect">
          <a:avLst/>
        </a:prstGeom>
      </xdr:spPr>
    </xdr:pic>
    <xdr:clientData/>
  </xdr:oneCellAnchor>
  <xdr:twoCellAnchor>
    <xdr:from>
      <xdr:col>12</xdr:col>
      <xdr:colOff>57150</xdr:colOff>
      <xdr:row>2</xdr:row>
      <xdr:rowOff>57149</xdr:rowOff>
    </xdr:from>
    <xdr:to>
      <xdr:col>22</xdr:col>
      <xdr:colOff>561975</xdr:colOff>
      <xdr:row>124</xdr:row>
      <xdr:rowOff>9525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33D0D973-E3E5-9845-ED96-B484B8A99578}"/>
            </a:ext>
          </a:extLst>
        </xdr:cNvPr>
        <xdr:cNvSpPr txBox="1"/>
      </xdr:nvSpPr>
      <xdr:spPr>
        <a:xfrm>
          <a:off x="8029575" y="438149"/>
          <a:ext cx="6600825" cy="231933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l-GR" b="1"/>
            <a:t>Τι περιλαμβάνει το σύστημα</a:t>
          </a:r>
        </a:p>
        <a:p>
          <a:r>
            <a:rPr lang="en-US" b="1"/>
            <a:t>📅 </a:t>
          </a:r>
          <a:r>
            <a:rPr lang="el-GR" b="1"/>
            <a:t>Αυτόματο ημερολόγιο ραντεβού</a:t>
          </a:r>
        </a:p>
        <a:p>
          <a:r>
            <a:rPr lang="en-US"/>
            <a:t>Tab: </a:t>
          </a:r>
          <a:r>
            <a:rPr lang="el-GR" b="1"/>
            <a:t>Ημερολόγιο_Ραντεβού</a:t>
          </a:r>
          <a:endParaRPr lang="el-GR"/>
        </a:p>
        <a:p>
          <a:r>
            <a:rPr lang="el-GR"/>
            <a:t>Περιλαμβάνει:</a:t>
          </a:r>
        </a:p>
        <a:p>
          <a:r>
            <a:rPr lang="el-GR"/>
            <a:t>ημερομηνία</a:t>
          </a:r>
        </a:p>
        <a:p>
          <a:r>
            <a:rPr lang="el-GR"/>
            <a:t>ώρα</a:t>
          </a:r>
        </a:p>
        <a:p>
          <a:r>
            <a:rPr lang="el-GR"/>
            <a:t>ασθενή</a:t>
          </a:r>
        </a:p>
        <a:p>
          <a:r>
            <a:rPr lang="el-GR"/>
            <a:t>γιατρό</a:t>
          </a:r>
        </a:p>
        <a:p>
          <a:r>
            <a:rPr lang="el-GR"/>
            <a:t>τμήμα</a:t>
          </a:r>
        </a:p>
        <a:p>
          <a:r>
            <a:rPr lang="el-GR"/>
            <a:t>κατάσταση ραντεβού</a:t>
          </a:r>
        </a:p>
        <a:p>
          <a:r>
            <a:rPr lang="el-GR"/>
            <a:t>Χρησιμοποιείται ως </a:t>
          </a:r>
          <a:r>
            <a:rPr lang="el-GR" b="1"/>
            <a:t>κεντρικό ημερολόγιο λειτουργίας κλινικής</a:t>
          </a:r>
          <a:r>
            <a:rPr lang="el-GR"/>
            <a:t>.</a:t>
          </a:r>
        </a:p>
        <a:p>
          <a:br>
            <a:rPr lang="el-GR"/>
          </a:br>
          <a:endParaRPr lang="el-GR"/>
        </a:p>
        <a:p>
          <a:r>
            <a:rPr lang="en-US" b="1"/>
            <a:t>🧾 </a:t>
          </a:r>
          <a:r>
            <a:rPr lang="el-GR" b="1"/>
            <a:t>Αυτόματη τιμολόγηση ασθενών</a:t>
          </a:r>
        </a:p>
        <a:p>
          <a:r>
            <a:rPr lang="en-US"/>
            <a:t>Tab: </a:t>
          </a:r>
          <a:r>
            <a:rPr lang="el-GR" b="1"/>
            <a:t>Τιμολόγηση</a:t>
          </a:r>
          <a:endParaRPr lang="el-GR"/>
        </a:p>
        <a:p>
          <a:r>
            <a:rPr lang="el-GR"/>
            <a:t>Υπολογισμοί:</a:t>
          </a:r>
        </a:p>
        <a:p>
          <a:pPr rtl="0"/>
          <a:r>
            <a:rPr lang="el-GR" sz="1100">
              <a:solidFill>
                <a:schemeClr val="dk1"/>
              </a:solidFill>
              <a:latin typeface="+mn-lt"/>
              <a:ea typeface="+mn-ea"/>
              <a:cs typeface="+mn-cs"/>
            </a:rPr>
            <a:t>ΦΠΑ = Κόστος × 24%</a:t>
          </a:r>
          <a:br>
            <a:rPr lang="el-GR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l-GR" sz="1100">
              <a:solidFill>
                <a:schemeClr val="dk1"/>
              </a:solidFill>
              <a:latin typeface="+mn-lt"/>
              <a:ea typeface="+mn-ea"/>
              <a:cs typeface="+mn-cs"/>
            </a:rPr>
            <a:t>Τελικό ποσό = Κόστος + ΦΠΑ</a:t>
          </a:r>
        </a:p>
        <a:p>
          <a:r>
            <a:rPr lang="el-GR"/>
            <a:t>Μπορεί να λειτουργήσει ως:</a:t>
          </a:r>
        </a:p>
        <a:p>
          <a:r>
            <a:rPr lang="el-GR"/>
            <a:t>τιμολόγηση εξέτασης</a:t>
          </a:r>
        </a:p>
        <a:p>
          <a:r>
            <a:rPr lang="el-GR"/>
            <a:t>χρέωση νοσηλείας</a:t>
          </a:r>
        </a:p>
        <a:p>
          <a:r>
            <a:rPr lang="el-GR"/>
            <a:t>χρέωση πράξης</a:t>
          </a:r>
        </a:p>
        <a:p>
          <a:br>
            <a:rPr lang="el-GR"/>
          </a:br>
          <a:endParaRPr lang="el-GR"/>
        </a:p>
        <a:p>
          <a:r>
            <a:rPr lang="en-US" b="1"/>
            <a:t>👨‍⚕️ </a:t>
          </a:r>
          <a:r>
            <a:rPr lang="el-GR" b="1"/>
            <a:t>Αυτόματος υπολογισμός αμοιβών γιατρών</a:t>
          </a:r>
        </a:p>
        <a:p>
          <a:r>
            <a:rPr lang="en-US"/>
            <a:t>Tab: </a:t>
          </a:r>
          <a:r>
            <a:rPr lang="el-GR" b="1"/>
            <a:t>Αμοιβές_Γιατρών</a:t>
          </a:r>
          <a:endParaRPr lang="el-GR"/>
        </a:p>
        <a:p>
          <a:r>
            <a:rPr lang="el-GR"/>
            <a:t>Τύπος:</a:t>
          </a:r>
        </a:p>
        <a:p>
          <a:pPr rtl="0"/>
          <a:r>
            <a:rPr lang="el-GR" sz="1100">
              <a:solidFill>
                <a:schemeClr val="dk1"/>
              </a:solidFill>
              <a:latin typeface="+mn-lt"/>
              <a:ea typeface="+mn-ea"/>
              <a:cs typeface="+mn-cs"/>
            </a:rPr>
            <a:t>Αμοιβή γιατρού = Χρέωση × Ποσοστό συνεργασίας</a:t>
          </a:r>
        </a:p>
        <a:p>
          <a:r>
            <a:rPr lang="el-GR"/>
            <a:t>Παράδειγμα:</a:t>
          </a:r>
        </a:p>
        <a:p>
          <a:r>
            <a:rPr lang="el-GR"/>
            <a:t>80€ εξέταση</a:t>
          </a:r>
        </a:p>
        <a:p>
          <a:r>
            <a:rPr lang="el-GR"/>
            <a:t>40% ποσοστό</a:t>
          </a:r>
        </a:p>
        <a:p>
          <a:r>
            <a:rPr lang="el-GR"/>
            <a:t>→ Αμοιβή γιατρού = 32€</a:t>
          </a:r>
        </a:p>
        <a:p>
          <a:br>
            <a:rPr lang="el-GR"/>
          </a:br>
          <a:endParaRPr lang="el-GR"/>
        </a:p>
        <a:p>
          <a:r>
            <a:rPr lang="en-US" b="1"/>
            <a:t>📦 </a:t>
          </a:r>
          <a:r>
            <a:rPr lang="el-GR" b="1"/>
            <a:t>Αυτόματη ειδοποίηση χαμηλού αποθέματος</a:t>
          </a:r>
        </a:p>
        <a:p>
          <a:r>
            <a:rPr lang="en-US"/>
            <a:t>Tab: </a:t>
          </a:r>
          <a:r>
            <a:rPr lang="el-GR" b="1"/>
            <a:t>Αποθήκη</a:t>
          </a:r>
          <a:endParaRPr lang="el-GR"/>
        </a:p>
        <a:p>
          <a:r>
            <a:rPr lang="el-GR"/>
            <a:t>Το </a:t>
          </a:r>
          <a:r>
            <a:rPr lang="en-US"/>
            <a:t>Excel </a:t>
          </a:r>
          <a:r>
            <a:rPr lang="el-GR"/>
            <a:t>εμφανίζει </a:t>
          </a:r>
          <a:r>
            <a:rPr lang="en-US" b="1"/>
            <a:t>alert </a:t>
          </a:r>
          <a:r>
            <a:rPr lang="el-GR" b="1"/>
            <a:t>όταν:</a:t>
          </a:r>
          <a:endParaRPr lang="el-GR"/>
        </a:p>
        <a:p>
          <a:pPr rtl="0"/>
          <a:r>
            <a:rPr lang="el-GR" sz="1100">
              <a:solidFill>
                <a:schemeClr val="dk1"/>
              </a:solidFill>
              <a:latin typeface="+mn-lt"/>
              <a:ea typeface="+mn-ea"/>
              <a:cs typeface="+mn-cs"/>
            </a:rPr>
            <a:t>Ποσότητα &lt; Ελάχιστο Όριο</a:t>
          </a:r>
        </a:p>
        <a:p>
          <a:r>
            <a:rPr lang="el-GR"/>
            <a:t>Παράδειγμα:</a:t>
          </a:r>
        </a:p>
        <a:p>
          <a:r>
            <a:rPr lang="el-GR"/>
            <a:t>Σύριγγες: 50</a:t>
          </a:r>
        </a:p>
        <a:p>
          <a:r>
            <a:rPr lang="el-GR"/>
            <a:t>Όριο: 80</a:t>
          </a:r>
        </a:p>
        <a:p>
          <a:r>
            <a:rPr lang="el-GR"/>
            <a:t>→ εμφανίζεται προειδοποίηση για παραγγελία.</a:t>
          </a:r>
        </a:p>
        <a:p>
          <a:br>
            <a:rPr lang="el-GR"/>
          </a:br>
          <a:endParaRPr lang="el-GR"/>
        </a:p>
        <a:p>
          <a:r>
            <a:rPr lang="en-US" b="1"/>
            <a:t>📊 Dashboard KPI </a:t>
          </a:r>
          <a:r>
            <a:rPr lang="el-GR" b="1"/>
            <a:t>κλινικής</a:t>
          </a:r>
        </a:p>
        <a:p>
          <a:r>
            <a:rPr lang="en-US"/>
            <a:t>Tab: </a:t>
          </a:r>
          <a:r>
            <a:rPr lang="en-US" b="1"/>
            <a:t>Dashboard</a:t>
          </a:r>
          <a:endParaRPr lang="en-US"/>
        </a:p>
        <a:p>
          <a:r>
            <a:rPr lang="el-GR"/>
            <a:t>Υπολογίζει αυτόματα:</a:t>
          </a:r>
        </a:p>
        <a:p>
          <a:r>
            <a:rPr lang="el-GR"/>
            <a:t>συνολικά έσοδα</a:t>
          </a:r>
        </a:p>
        <a:p>
          <a:r>
            <a:rPr lang="el-GR"/>
            <a:t>συνολικά έξοδα</a:t>
          </a:r>
        </a:p>
        <a:p>
          <a:r>
            <a:rPr lang="el-GR"/>
            <a:t>καθαρό κέρδος</a:t>
          </a:r>
        </a:p>
        <a:p>
          <a:r>
            <a:rPr lang="el-GR"/>
            <a:t>και περιλαμβάνει </a:t>
          </a:r>
          <a:r>
            <a:rPr lang="el-GR" b="1"/>
            <a:t>γράφημα </a:t>
          </a:r>
          <a:r>
            <a:rPr lang="en-US" b="1"/>
            <a:t>KPI </a:t>
          </a:r>
          <a:r>
            <a:rPr lang="el-GR" b="1"/>
            <a:t>οικονομικών δεικτών</a:t>
          </a:r>
          <a:r>
            <a:rPr lang="el-GR"/>
            <a:t>.</a:t>
          </a:r>
        </a:p>
        <a:p>
          <a:br>
            <a:rPr lang="el-GR"/>
          </a:br>
          <a:endParaRPr lang="el-GR"/>
        </a:p>
        <a:p>
          <a:r>
            <a:rPr lang="en-US" b="1"/>
            <a:t>📈 </a:t>
          </a:r>
          <a:r>
            <a:rPr lang="el-GR" b="1"/>
            <a:t>Στατιστικά λειτουργίας</a:t>
          </a:r>
        </a:p>
        <a:p>
          <a:r>
            <a:rPr lang="en-US"/>
            <a:t>Tab: </a:t>
          </a:r>
          <a:r>
            <a:rPr lang="el-GR" b="1"/>
            <a:t>Στατιστικά_Τμημάτων</a:t>
          </a:r>
          <a:endParaRPr lang="el-GR"/>
        </a:p>
        <a:p>
          <a:r>
            <a:rPr lang="el-GR"/>
            <a:t>Μετράει:</a:t>
          </a:r>
        </a:p>
        <a:p>
          <a:r>
            <a:rPr lang="el-GR"/>
            <a:t>εξετάσεις καρδιολογικού</a:t>
          </a:r>
        </a:p>
        <a:p>
          <a:r>
            <a:rPr lang="el-GR"/>
            <a:t>εξετάσεις ακτινολογικού</a:t>
          </a:r>
        </a:p>
        <a:p>
          <a:r>
            <a:rPr lang="el-GR"/>
            <a:t>εξετάσεις ορθοπεδικού</a:t>
          </a:r>
        </a:p>
        <a:p>
          <a:r>
            <a:rPr lang="el-GR"/>
            <a:t>με τύπους:</a:t>
          </a:r>
        </a:p>
        <a:p>
          <a:pPr rtl="0"/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COUNTIF</a:t>
          </a:r>
        </a:p>
        <a:p>
          <a:br>
            <a:rPr lang="en-US"/>
          </a:br>
          <a:endParaRPr lang="en-US"/>
        </a:p>
        <a:p>
          <a:r>
            <a:rPr lang="en-US" b="1"/>
            <a:t>👥 </a:t>
          </a:r>
          <a:r>
            <a:rPr lang="el-GR" b="1"/>
            <a:t>Διαχείριση ασθενών</a:t>
          </a:r>
        </a:p>
        <a:p>
          <a:r>
            <a:rPr lang="en-US"/>
            <a:t>Tab: </a:t>
          </a:r>
          <a:r>
            <a:rPr lang="el-GR" b="1"/>
            <a:t>Ασθενείς</a:t>
          </a:r>
          <a:endParaRPr lang="el-GR"/>
        </a:p>
        <a:p>
          <a:r>
            <a:rPr lang="el-GR"/>
            <a:t>Περιλαμβάνει:</a:t>
          </a:r>
        </a:p>
        <a:p>
          <a:r>
            <a:rPr lang="el-GR"/>
            <a:t>ΑΜΚΑ</a:t>
          </a:r>
        </a:p>
        <a:p>
          <a:r>
            <a:rPr lang="el-GR"/>
            <a:t>τηλέφωνο</a:t>
          </a:r>
        </a:p>
        <a:p>
          <a:r>
            <a:rPr lang="el-GR"/>
            <a:t>ασφαλιστικό φορέα</a:t>
          </a:r>
        </a:p>
        <a:p>
          <a:br>
            <a:rPr lang="el-GR"/>
          </a:br>
          <a:endParaRPr lang="el-GR"/>
        </a:p>
        <a:p>
          <a:r>
            <a:rPr lang="en-US" b="1"/>
            <a:t>👨‍⚕️ </a:t>
          </a:r>
          <a:r>
            <a:rPr lang="el-GR" b="1"/>
            <a:t>Διαχείριση γιατρών</a:t>
          </a:r>
        </a:p>
        <a:p>
          <a:r>
            <a:rPr lang="en-US"/>
            <a:t>Tab: </a:t>
          </a:r>
          <a:r>
            <a:rPr lang="el-GR" b="1"/>
            <a:t>Γιατροί</a:t>
          </a:r>
          <a:endParaRPr lang="el-GR"/>
        </a:p>
        <a:p>
          <a:r>
            <a:rPr lang="el-GR"/>
            <a:t>ειδικότητα</a:t>
          </a:r>
        </a:p>
        <a:p>
          <a:r>
            <a:rPr lang="el-GR"/>
            <a:t>τμήμα</a:t>
          </a:r>
        </a:p>
        <a:p>
          <a:r>
            <a:rPr lang="el-GR"/>
            <a:t>ποσοστό αμοιβής</a:t>
          </a:r>
        </a:p>
        <a:p>
          <a:br>
            <a:rPr lang="el-GR"/>
          </a:br>
          <a:endParaRPr lang="el-GR"/>
        </a:p>
        <a:p>
          <a:r>
            <a:rPr lang="en-US" b="1"/>
            <a:t>📜 </a:t>
          </a:r>
          <a:r>
            <a:rPr lang="el-GR" b="1"/>
            <a:t>Συμβάσεις &amp; προσόντα γιατρών</a:t>
          </a:r>
        </a:p>
        <a:p>
          <a:r>
            <a:rPr lang="en-US"/>
            <a:t>Tab: </a:t>
          </a:r>
          <a:r>
            <a:rPr lang="el-GR" b="1"/>
            <a:t>Συμβάσεις_Προσόντα</a:t>
          </a:r>
          <a:endParaRPr lang="el-GR"/>
        </a:p>
        <a:p>
          <a:r>
            <a:rPr lang="el-GR"/>
            <a:t>Καταγράφει:</a:t>
          </a:r>
        </a:p>
        <a:p>
          <a:r>
            <a:rPr lang="el-GR"/>
            <a:t>τύπο σύμβασης</a:t>
          </a:r>
        </a:p>
        <a:p>
          <a:r>
            <a:rPr lang="el-GR"/>
            <a:t>ημερομηνίες</a:t>
          </a:r>
        </a:p>
        <a:p>
          <a:r>
            <a:rPr lang="el-GR"/>
            <a:t>πτυχίο</a:t>
          </a:r>
        </a:p>
        <a:p>
          <a:r>
            <a:rPr lang="el-GR"/>
            <a:t>πιστοποιήσεις</a:t>
          </a:r>
        </a:p>
        <a:p>
          <a:r>
            <a:rPr lang="el-GR"/>
            <a:t>ειδικότητα</a:t>
          </a:r>
        </a:p>
        <a:p>
          <a:br>
            <a:rPr lang="el-GR"/>
          </a:br>
          <a:endParaRPr lang="el-GR"/>
        </a:p>
        <a:p>
          <a:r>
            <a:rPr lang="en-US" b="1"/>
            <a:t>🏛 </a:t>
          </a:r>
          <a:r>
            <a:rPr lang="el-GR" b="1"/>
            <a:t>Άδειες και πιστοποιήσεις νοσοκομείου</a:t>
          </a:r>
        </a:p>
        <a:p>
          <a:r>
            <a:rPr lang="en-US"/>
            <a:t>Tab: </a:t>
          </a:r>
          <a:r>
            <a:rPr lang="el-GR" b="1"/>
            <a:t>Άδειες_Νοσοκομείου</a:t>
          </a:r>
          <a:endParaRPr lang="el-GR"/>
        </a:p>
        <a:p>
          <a:r>
            <a:rPr lang="el-GR"/>
            <a:t>Παρακολουθεί:</a:t>
          </a:r>
        </a:p>
        <a:p>
          <a:r>
            <a:rPr lang="el-GR"/>
            <a:t>Άδεια λειτουργίας</a:t>
          </a:r>
        </a:p>
        <a:p>
          <a:r>
            <a:rPr lang="el-GR"/>
            <a:t>Πιστοποιητικό πυροσβεστικής</a:t>
          </a:r>
        </a:p>
        <a:p>
          <a:r>
            <a:rPr lang="en-US"/>
            <a:t>ISO </a:t>
          </a:r>
          <a:r>
            <a:rPr lang="el-GR"/>
            <a:t>πιστοποιήσεις</a:t>
          </a:r>
        </a:p>
        <a:p>
          <a:r>
            <a:rPr lang="el-GR"/>
            <a:t>ημερομηνίες λήξης</a:t>
          </a:r>
        </a:p>
        <a:p>
          <a:r>
            <a:rPr lang="el-GR"/>
            <a:t>Χρήσιμο για </a:t>
          </a:r>
          <a:r>
            <a:rPr lang="el-GR" b="1"/>
            <a:t>ελέγχους και ανανεώσεις αδειών</a:t>
          </a:r>
          <a:r>
            <a:rPr lang="el-GR"/>
            <a:t>.</a:t>
          </a:r>
        </a:p>
        <a:p>
          <a:br>
            <a:rPr lang="el-GR"/>
          </a:br>
          <a:endParaRPr lang="el-GR"/>
        </a:p>
        <a:p>
          <a:r>
            <a:rPr lang="en-US" b="1"/>
            <a:t>💰 </a:t>
          </a:r>
          <a:r>
            <a:rPr lang="el-GR" b="1"/>
            <a:t>Οικονομική διαχείριση</a:t>
          </a:r>
        </a:p>
        <a:p>
          <a:r>
            <a:rPr lang="el-GR" b="1"/>
            <a:t>Έσοδα</a:t>
          </a:r>
        </a:p>
        <a:p>
          <a:r>
            <a:rPr lang="en-US"/>
            <a:t>Tab: </a:t>
          </a:r>
          <a:r>
            <a:rPr lang="el-GR" b="1"/>
            <a:t>Έσοδα</a:t>
          </a:r>
          <a:endParaRPr lang="el-GR"/>
        </a:p>
        <a:p>
          <a:r>
            <a:rPr lang="el-GR" b="1"/>
            <a:t>Έξοδα</a:t>
          </a:r>
        </a:p>
        <a:p>
          <a:r>
            <a:rPr lang="en-US"/>
            <a:t>Tab: </a:t>
          </a:r>
          <a:r>
            <a:rPr lang="el-GR" b="1"/>
            <a:t>Έξοδα</a:t>
          </a:r>
          <a:endParaRPr lang="el-GR"/>
        </a:p>
        <a:p>
          <a:r>
            <a:rPr lang="el-GR"/>
            <a:t>Το </a:t>
          </a:r>
          <a:r>
            <a:rPr lang="en-US"/>
            <a:t>dashboard </a:t>
          </a:r>
          <a:r>
            <a:rPr lang="el-GR"/>
            <a:t>υπολογίζει αυτόματα:</a:t>
          </a:r>
        </a:p>
        <a:p>
          <a:pPr rtl="0"/>
          <a:r>
            <a:rPr lang="el-GR" sz="1100">
              <a:solidFill>
                <a:schemeClr val="dk1"/>
              </a:solidFill>
              <a:latin typeface="+mn-lt"/>
              <a:ea typeface="+mn-ea"/>
              <a:cs typeface="+mn-cs"/>
            </a:rPr>
            <a:t>Κέρδος = Έσοδα − Έξοδα</a:t>
          </a:r>
        </a:p>
        <a:p>
          <a:br>
            <a:rPr lang="el-GR"/>
          </a:br>
          <a:endParaRPr lang="el-GR"/>
        </a:p>
        <a:p>
          <a:r>
            <a:rPr lang="en-US" b="1"/>
            <a:t>🧠 </a:t>
          </a:r>
          <a:r>
            <a:rPr lang="el-GR" b="1"/>
            <a:t>Πρακτικά αυτό το </a:t>
          </a:r>
          <a:r>
            <a:rPr lang="en-US" b="1"/>
            <a:t>Excel </a:t>
          </a:r>
          <a:r>
            <a:rPr lang="el-GR" b="1"/>
            <a:t>λειτουργεί σαν:</a:t>
          </a:r>
        </a:p>
        <a:p>
          <a:r>
            <a:rPr lang="en-US" b="1"/>
            <a:t>Mini ERP / Hospital Information System</a:t>
          </a:r>
          <a:endParaRPr lang="en-US"/>
        </a:p>
        <a:p>
          <a:r>
            <a:rPr lang="el-GR"/>
            <a:t>και καλύπτει:</a:t>
          </a:r>
        </a:p>
        <a:p>
          <a:r>
            <a:rPr lang="el-GR"/>
            <a:t>διοίκηση</a:t>
          </a:r>
        </a:p>
        <a:p>
          <a:r>
            <a:rPr lang="el-GR"/>
            <a:t>οικονομικά</a:t>
          </a:r>
        </a:p>
        <a:p>
          <a:r>
            <a:rPr lang="el-GR"/>
            <a:t>ιατρικές πράξεις</a:t>
          </a:r>
        </a:p>
        <a:p>
          <a:r>
            <a:rPr lang="el-GR"/>
            <a:t>προσωπικό</a:t>
          </a:r>
        </a:p>
        <a:p>
          <a:r>
            <a:rPr lang="el-GR"/>
            <a:t>ραντεβού</a:t>
          </a:r>
        </a:p>
        <a:p>
          <a:r>
            <a:rPr lang="el-GR"/>
            <a:t>αποθήκη</a:t>
          </a:r>
        </a:p>
        <a:p>
          <a:r>
            <a:rPr lang="el-GR"/>
            <a:t>άδειες</a:t>
          </a:r>
        </a:p>
        <a:p>
          <a:r>
            <a:rPr lang="el-GR"/>
            <a:t>συμβάσεις</a:t>
          </a:r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N5"/>
  <sheetViews>
    <sheetView tabSelected="1" workbookViewId="0">
      <selection activeCell="E20" sqref="E20"/>
    </sheetView>
  </sheetViews>
  <sheetFormatPr defaultRowHeight="15" x14ac:dyDescent="0.25"/>
  <cols>
    <col min="1" max="1" width="19" customWidth="1"/>
  </cols>
  <sheetData>
    <row r="1" spans="1:14" ht="36" x14ac:dyDescent="0.55000000000000004">
      <c r="A1" s="1" t="s">
        <v>125</v>
      </c>
      <c r="N1" s="2" t="s">
        <v>129</v>
      </c>
    </row>
    <row r="3" spans="1:14" x14ac:dyDescent="0.25">
      <c r="A3" t="s">
        <v>126</v>
      </c>
      <c r="B3">
        <f>SUM(Έσοδα!C2:C100)</f>
        <v>550</v>
      </c>
    </row>
    <row r="4" spans="1:14" x14ac:dyDescent="0.25">
      <c r="A4" t="s">
        <v>127</v>
      </c>
      <c r="B4">
        <f>SUM(Έξοδα!C2:C100)</f>
        <v>3200</v>
      </c>
    </row>
    <row r="5" spans="1:14" x14ac:dyDescent="0.25">
      <c r="A5" t="s">
        <v>128</v>
      </c>
      <c r="B5">
        <f>B3-B4</f>
        <v>-2650</v>
      </c>
    </row>
  </sheetData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4"/>
  <sheetViews>
    <sheetView workbookViewId="0"/>
  </sheetViews>
  <sheetFormatPr defaultRowHeight="15" x14ac:dyDescent="0.25"/>
  <cols>
    <col min="1" max="3" width="16" customWidth="1"/>
    <col min="4" max="4" width="22.5703125" bestFit="1" customWidth="1"/>
    <col min="5" max="5" width="18.140625" bestFit="1" customWidth="1"/>
    <col min="6" max="6" width="16.42578125" customWidth="1"/>
    <col min="7" max="7" width="16" customWidth="1"/>
  </cols>
  <sheetData>
    <row r="1" spans="1:7" x14ac:dyDescent="0.25">
      <c r="A1" s="1" t="s">
        <v>0</v>
      </c>
      <c r="B1" s="1" t="s">
        <v>62</v>
      </c>
      <c r="C1" s="1" t="s">
        <v>63</v>
      </c>
      <c r="D1" s="1" t="s">
        <v>64</v>
      </c>
      <c r="E1" s="1" t="s">
        <v>65</v>
      </c>
      <c r="F1" s="1" t="s">
        <v>25</v>
      </c>
      <c r="G1" s="1" t="s">
        <v>66</v>
      </c>
    </row>
    <row r="2" spans="1:7" x14ac:dyDescent="0.25">
      <c r="A2">
        <v>1</v>
      </c>
      <c r="B2" t="s">
        <v>67</v>
      </c>
      <c r="C2" t="s">
        <v>68</v>
      </c>
      <c r="D2" t="s">
        <v>69</v>
      </c>
      <c r="E2" t="s">
        <v>46</v>
      </c>
      <c r="F2" t="s">
        <v>30</v>
      </c>
      <c r="G2" t="s">
        <v>70</v>
      </c>
    </row>
    <row r="3" spans="1:7" x14ac:dyDescent="0.25">
      <c r="A3">
        <v>2</v>
      </c>
      <c r="B3" t="s">
        <v>67</v>
      </c>
      <c r="C3" t="s">
        <v>71</v>
      </c>
      <c r="D3" t="s">
        <v>72</v>
      </c>
      <c r="E3" t="s">
        <v>57</v>
      </c>
      <c r="F3" t="s">
        <v>38</v>
      </c>
      <c r="G3" t="s">
        <v>70</v>
      </c>
    </row>
    <row r="4" spans="1:7" x14ac:dyDescent="0.25">
      <c r="A4">
        <v>3</v>
      </c>
      <c r="B4" t="s">
        <v>73</v>
      </c>
      <c r="C4" t="s">
        <v>74</v>
      </c>
      <c r="D4" t="s">
        <v>75</v>
      </c>
      <c r="E4" t="s">
        <v>52</v>
      </c>
      <c r="F4" t="s">
        <v>34</v>
      </c>
      <c r="G4" t="s">
        <v>76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workbookViewId="0"/>
  </sheetViews>
  <sheetFormatPr defaultRowHeight="15" x14ac:dyDescent="0.25"/>
  <cols>
    <col min="1" max="1" width="16" customWidth="1"/>
    <col min="2" max="2" width="22.5703125" bestFit="1" customWidth="1"/>
    <col min="3" max="3" width="23.5703125" bestFit="1" customWidth="1"/>
    <col min="4" max="6" width="16" customWidth="1"/>
  </cols>
  <sheetData>
    <row r="1" spans="1:6" x14ac:dyDescent="0.25">
      <c r="A1" s="1" t="s">
        <v>82</v>
      </c>
      <c r="B1" s="1" t="s">
        <v>64</v>
      </c>
      <c r="C1" s="1" t="s">
        <v>77</v>
      </c>
      <c r="D1" s="1" t="s">
        <v>78</v>
      </c>
      <c r="E1" s="1" t="s">
        <v>83</v>
      </c>
      <c r="F1" s="1" t="s">
        <v>84</v>
      </c>
    </row>
    <row r="2" spans="1:6" x14ac:dyDescent="0.25">
      <c r="A2">
        <v>1</v>
      </c>
      <c r="B2" t="s">
        <v>69</v>
      </c>
      <c r="C2" t="s">
        <v>79</v>
      </c>
      <c r="D2">
        <v>80</v>
      </c>
      <c r="E2">
        <f>D2*0.24</f>
        <v>19.2</v>
      </c>
      <c r="F2">
        <f>D2+E2</f>
        <v>99.2</v>
      </c>
    </row>
    <row r="3" spans="1:6" x14ac:dyDescent="0.25">
      <c r="A3">
        <v>2</v>
      </c>
      <c r="B3" t="s">
        <v>72</v>
      </c>
      <c r="C3" t="s">
        <v>80</v>
      </c>
      <c r="D3">
        <v>120</v>
      </c>
      <c r="E3">
        <f>D3*0.24</f>
        <v>28.799999999999997</v>
      </c>
      <c r="F3">
        <f>D3+E3</f>
        <v>148.80000000000001</v>
      </c>
    </row>
    <row r="4" spans="1:6" x14ac:dyDescent="0.25">
      <c r="A4">
        <v>3</v>
      </c>
      <c r="B4" t="s">
        <v>75</v>
      </c>
      <c r="C4" t="s">
        <v>81</v>
      </c>
      <c r="D4">
        <v>350</v>
      </c>
      <c r="E4">
        <f>D4*0.24</f>
        <v>84</v>
      </c>
      <c r="F4">
        <f>D4+E4</f>
        <v>434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4"/>
  <sheetViews>
    <sheetView workbookViewId="0">
      <selection activeCell="R15" sqref="R15"/>
    </sheetView>
  </sheetViews>
  <sheetFormatPr defaultRowHeight="15" x14ac:dyDescent="0.25"/>
  <cols>
    <col min="1" max="1" width="25" customWidth="1"/>
    <col min="2" max="4" width="16" customWidth="1"/>
  </cols>
  <sheetData>
    <row r="1" spans="1:4" x14ac:dyDescent="0.25">
      <c r="A1" s="1" t="s">
        <v>65</v>
      </c>
      <c r="B1" s="1" t="s">
        <v>85</v>
      </c>
      <c r="C1" s="1" t="s">
        <v>86</v>
      </c>
      <c r="D1" s="1" t="s">
        <v>87</v>
      </c>
    </row>
    <row r="2" spans="1:4" x14ac:dyDescent="0.25">
      <c r="A2" t="s">
        <v>46</v>
      </c>
      <c r="B2">
        <v>80</v>
      </c>
      <c r="C2">
        <v>40</v>
      </c>
      <c r="D2">
        <f>B2*C2/100</f>
        <v>32</v>
      </c>
    </row>
    <row r="3" spans="1:4" x14ac:dyDescent="0.25">
      <c r="A3" t="s">
        <v>57</v>
      </c>
      <c r="B3">
        <v>120</v>
      </c>
      <c r="C3">
        <v>45</v>
      </c>
      <c r="D3">
        <f>B3*C3/100</f>
        <v>54</v>
      </c>
    </row>
    <row r="4" spans="1:4" x14ac:dyDescent="0.25">
      <c r="A4" t="s">
        <v>52</v>
      </c>
      <c r="B4">
        <v>350</v>
      </c>
      <c r="C4">
        <v>35</v>
      </c>
      <c r="D4">
        <f>B4*C4/100</f>
        <v>122.5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workbookViewId="0"/>
  </sheetViews>
  <sheetFormatPr defaultRowHeight="15" x14ac:dyDescent="0.25"/>
  <cols>
    <col min="1" max="6" width="16" customWidth="1"/>
    <col min="7" max="7" width="23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>
        <v>1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</row>
    <row r="3" spans="1:7" x14ac:dyDescent="0.25">
      <c r="A3">
        <v>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</row>
    <row r="4" spans="1:7" x14ac:dyDescent="0.25">
      <c r="A4">
        <v>3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12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workbookViewId="0">
      <selection activeCell="R13" sqref="R13"/>
    </sheetView>
  </sheetViews>
  <sheetFormatPr defaultRowHeight="15" x14ac:dyDescent="0.25"/>
  <cols>
    <col min="1" max="5" width="16" customWidth="1"/>
    <col min="6" max="6" width="2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24</v>
      </c>
      <c r="E1" s="1" t="s">
        <v>25</v>
      </c>
      <c r="F1" s="1" t="s">
        <v>26</v>
      </c>
    </row>
    <row r="2" spans="1:6" x14ac:dyDescent="0.25">
      <c r="A2">
        <v>1</v>
      </c>
      <c r="B2" t="s">
        <v>27</v>
      </c>
      <c r="C2" t="s">
        <v>28</v>
      </c>
      <c r="D2" t="s">
        <v>29</v>
      </c>
      <c r="E2" t="s">
        <v>30</v>
      </c>
      <c r="F2">
        <v>40</v>
      </c>
    </row>
    <row r="3" spans="1:6" x14ac:dyDescent="0.25">
      <c r="A3">
        <v>2</v>
      </c>
      <c r="B3" t="s">
        <v>31</v>
      </c>
      <c r="C3" t="s">
        <v>32</v>
      </c>
      <c r="D3" t="s">
        <v>33</v>
      </c>
      <c r="E3" t="s">
        <v>34</v>
      </c>
      <c r="F3">
        <v>35</v>
      </c>
    </row>
    <row r="4" spans="1:6" x14ac:dyDescent="0.25">
      <c r="A4">
        <v>3</v>
      </c>
      <c r="B4" t="s">
        <v>35</v>
      </c>
      <c r="C4" t="s">
        <v>36</v>
      </c>
      <c r="D4" t="s">
        <v>37</v>
      </c>
      <c r="E4" t="s">
        <v>38</v>
      </c>
      <c r="F4">
        <v>45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workbookViewId="0"/>
  </sheetViews>
  <sheetFormatPr defaultRowHeight="15" x14ac:dyDescent="0.25"/>
  <cols>
    <col min="1" max="1" width="16" customWidth="1"/>
    <col min="2" max="2" width="18.85546875" customWidth="1"/>
    <col min="3" max="3" width="27.140625" customWidth="1"/>
    <col min="4" max="5" width="16" customWidth="1"/>
    <col min="6" max="6" width="25.85546875" customWidth="1"/>
    <col min="7" max="7" width="26" customWidth="1"/>
  </cols>
  <sheetData>
    <row r="1" spans="1:7" x14ac:dyDescent="0.25">
      <c r="A1" s="1" t="s">
        <v>39</v>
      </c>
      <c r="B1" s="1" t="s">
        <v>40</v>
      </c>
      <c r="C1" s="1" t="s">
        <v>41</v>
      </c>
      <c r="D1" s="1" t="s">
        <v>42</v>
      </c>
      <c r="E1" s="1" t="s">
        <v>43</v>
      </c>
      <c r="F1" s="1" t="s">
        <v>44</v>
      </c>
      <c r="G1" s="1" t="s">
        <v>45</v>
      </c>
    </row>
    <row r="2" spans="1:7" x14ac:dyDescent="0.25">
      <c r="A2">
        <v>1</v>
      </c>
      <c r="B2" t="s">
        <v>46</v>
      </c>
      <c r="C2" t="s">
        <v>47</v>
      </c>
      <c r="D2" t="s">
        <v>48</v>
      </c>
      <c r="E2" t="s">
        <v>49</v>
      </c>
      <c r="F2" t="s">
        <v>50</v>
      </c>
      <c r="G2" t="s">
        <v>51</v>
      </c>
    </row>
    <row r="3" spans="1:7" x14ac:dyDescent="0.25">
      <c r="A3">
        <v>2</v>
      </c>
      <c r="B3" t="s">
        <v>52</v>
      </c>
      <c r="C3" t="s">
        <v>53</v>
      </c>
      <c r="D3" t="s">
        <v>54</v>
      </c>
      <c r="F3" t="s">
        <v>55</v>
      </c>
      <c r="G3" t="s">
        <v>56</v>
      </c>
    </row>
    <row r="4" spans="1:7" x14ac:dyDescent="0.25">
      <c r="A4">
        <v>3</v>
      </c>
      <c r="B4" t="s">
        <v>57</v>
      </c>
      <c r="C4" t="s">
        <v>47</v>
      </c>
      <c r="D4" t="s">
        <v>58</v>
      </c>
      <c r="E4" t="s">
        <v>59</v>
      </c>
      <c r="F4" t="s">
        <v>60</v>
      </c>
      <c r="G4" t="s">
        <v>61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"/>
  <sheetViews>
    <sheetView workbookViewId="0"/>
  </sheetViews>
  <sheetFormatPr defaultRowHeight="15" x14ac:dyDescent="0.25"/>
  <cols>
    <col min="1" max="2" width="16" customWidth="1"/>
    <col min="3" max="3" width="23.85546875" customWidth="1"/>
    <col min="4" max="4" width="18.140625" bestFit="1" customWidth="1"/>
    <col min="5" max="5" width="16" customWidth="1"/>
    <col min="6" max="6" width="30" customWidth="1"/>
    <col min="7" max="7" width="16" customWidth="1"/>
  </cols>
  <sheetData>
    <row r="1" spans="1:7" x14ac:dyDescent="0.25">
      <c r="A1" s="1" t="s">
        <v>0</v>
      </c>
      <c r="B1" s="1" t="s">
        <v>62</v>
      </c>
      <c r="C1" s="1" t="s">
        <v>64</v>
      </c>
      <c r="D1" s="1" t="s">
        <v>65</v>
      </c>
      <c r="E1" s="1" t="s">
        <v>25</v>
      </c>
      <c r="F1" s="1" t="s">
        <v>77</v>
      </c>
      <c r="G1" s="1" t="s">
        <v>78</v>
      </c>
    </row>
    <row r="2" spans="1:7" x14ac:dyDescent="0.25">
      <c r="A2">
        <v>1</v>
      </c>
      <c r="B2" t="s">
        <v>67</v>
      </c>
      <c r="C2" t="s">
        <v>69</v>
      </c>
      <c r="D2" t="s">
        <v>46</v>
      </c>
      <c r="E2" t="s">
        <v>30</v>
      </c>
      <c r="F2" t="s">
        <v>79</v>
      </c>
      <c r="G2">
        <v>80</v>
      </c>
    </row>
    <row r="3" spans="1:7" x14ac:dyDescent="0.25">
      <c r="A3">
        <v>2</v>
      </c>
      <c r="B3" t="s">
        <v>67</v>
      </c>
      <c r="C3" t="s">
        <v>72</v>
      </c>
      <c r="D3" t="s">
        <v>57</v>
      </c>
      <c r="E3" t="s">
        <v>38</v>
      </c>
      <c r="F3" t="s">
        <v>80</v>
      </c>
      <c r="G3">
        <v>120</v>
      </c>
    </row>
    <row r="4" spans="1:7" x14ac:dyDescent="0.25">
      <c r="A4">
        <v>3</v>
      </c>
      <c r="B4" t="s">
        <v>73</v>
      </c>
      <c r="C4" t="s">
        <v>75</v>
      </c>
      <c r="D4" t="s">
        <v>52</v>
      </c>
      <c r="E4" t="s">
        <v>34</v>
      </c>
      <c r="F4" t="s">
        <v>81</v>
      </c>
      <c r="G4">
        <v>350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4"/>
  <sheetViews>
    <sheetView workbookViewId="0">
      <selection activeCell="T10" sqref="T10"/>
    </sheetView>
  </sheetViews>
  <sheetFormatPr defaultRowHeight="15" x14ac:dyDescent="0.25"/>
  <cols>
    <col min="1" max="1" width="21.28515625" customWidth="1"/>
    <col min="2" max="2" width="24" customWidth="1"/>
    <col min="3" max="3" width="16" customWidth="1"/>
  </cols>
  <sheetData>
    <row r="1" spans="1:3" x14ac:dyDescent="0.25">
      <c r="A1" s="1" t="s">
        <v>62</v>
      </c>
      <c r="B1" s="1" t="s">
        <v>88</v>
      </c>
      <c r="C1" s="1" t="s">
        <v>89</v>
      </c>
    </row>
    <row r="2" spans="1:3" x14ac:dyDescent="0.25">
      <c r="A2" t="s">
        <v>67</v>
      </c>
      <c r="B2" t="s">
        <v>79</v>
      </c>
      <c r="C2">
        <v>80</v>
      </c>
    </row>
    <row r="3" spans="1:3" x14ac:dyDescent="0.25">
      <c r="A3" t="s">
        <v>67</v>
      </c>
      <c r="B3" t="s">
        <v>80</v>
      </c>
      <c r="C3">
        <v>120</v>
      </c>
    </row>
    <row r="4" spans="1:3" x14ac:dyDescent="0.25">
      <c r="A4" t="s">
        <v>73</v>
      </c>
      <c r="B4" t="s">
        <v>90</v>
      </c>
      <c r="C4">
        <v>350</v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4"/>
  <sheetViews>
    <sheetView workbookViewId="0">
      <selection activeCell="K12" sqref="K12"/>
    </sheetView>
  </sheetViews>
  <sheetFormatPr defaultRowHeight="15" x14ac:dyDescent="0.25"/>
  <cols>
    <col min="1" max="3" width="16" customWidth="1"/>
  </cols>
  <sheetData>
    <row r="1" spans="1:3" x14ac:dyDescent="0.25">
      <c r="A1" s="1" t="s">
        <v>62</v>
      </c>
      <c r="B1" s="1" t="s">
        <v>91</v>
      </c>
      <c r="C1" s="1" t="s">
        <v>89</v>
      </c>
    </row>
    <row r="2" spans="1:3" x14ac:dyDescent="0.25">
      <c r="A2" t="s">
        <v>92</v>
      </c>
      <c r="B2" t="s">
        <v>93</v>
      </c>
      <c r="C2">
        <v>2400</v>
      </c>
    </row>
    <row r="3" spans="1:3" x14ac:dyDescent="0.25">
      <c r="A3" t="s">
        <v>94</v>
      </c>
      <c r="B3" t="s">
        <v>95</v>
      </c>
      <c r="C3">
        <v>500</v>
      </c>
    </row>
    <row r="4" spans="1:3" x14ac:dyDescent="0.25">
      <c r="A4" t="s">
        <v>96</v>
      </c>
      <c r="B4" t="s">
        <v>97</v>
      </c>
      <c r="C4">
        <v>300</v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4"/>
  <sheetViews>
    <sheetView workbookViewId="0">
      <selection activeCell="C2" sqref="C2"/>
    </sheetView>
  </sheetViews>
  <sheetFormatPr defaultRowHeight="15" x14ac:dyDescent="0.25"/>
  <cols>
    <col min="1" max="3" width="16" customWidth="1"/>
    <col min="4" max="4" width="17" customWidth="1"/>
  </cols>
  <sheetData>
    <row r="1" spans="1:4" x14ac:dyDescent="0.25">
      <c r="A1" s="1" t="s">
        <v>98</v>
      </c>
      <c r="B1" s="1" t="s">
        <v>91</v>
      </c>
      <c r="C1" s="1" t="s">
        <v>99</v>
      </c>
      <c r="D1" s="1" t="s">
        <v>100</v>
      </c>
    </row>
    <row r="2" spans="1:4" x14ac:dyDescent="0.25">
      <c r="A2" t="s">
        <v>101</v>
      </c>
      <c r="B2" t="s">
        <v>95</v>
      </c>
      <c r="C2">
        <v>500</v>
      </c>
      <c r="D2">
        <v>100</v>
      </c>
    </row>
    <row r="3" spans="1:4" x14ac:dyDescent="0.25">
      <c r="A3" t="s">
        <v>102</v>
      </c>
      <c r="B3" t="s">
        <v>95</v>
      </c>
      <c r="C3">
        <v>50</v>
      </c>
      <c r="D3">
        <v>80</v>
      </c>
    </row>
    <row r="4" spans="1:4" x14ac:dyDescent="0.25">
      <c r="A4" t="s">
        <v>103</v>
      </c>
      <c r="B4" t="s">
        <v>104</v>
      </c>
      <c r="C4">
        <v>40</v>
      </c>
      <c r="D4">
        <v>20</v>
      </c>
    </row>
  </sheetData>
  <conditionalFormatting sqref="C2:C100">
    <cfRule type="cellIs" priority="1" stopIfTrue="1" operator="lessThan">
      <formula>D2</formula>
    </cfRule>
  </conditionalFormatting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4"/>
  <sheetViews>
    <sheetView workbookViewId="0"/>
  </sheetViews>
  <sheetFormatPr defaultRowHeight="15" x14ac:dyDescent="0.25"/>
  <cols>
    <col min="1" max="1" width="16" customWidth="1"/>
    <col min="2" max="2" width="20" customWidth="1"/>
  </cols>
  <sheetData>
    <row r="1" spans="1:2" x14ac:dyDescent="0.25">
      <c r="A1" s="1" t="s">
        <v>25</v>
      </c>
      <c r="B1" s="1" t="s">
        <v>105</v>
      </c>
    </row>
    <row r="2" spans="1:2" x14ac:dyDescent="0.25">
      <c r="A2" t="s">
        <v>30</v>
      </c>
      <c r="B2">
        <f>COUNTIF(Ιατρικές_Πράξεις!E:E,"Καρδιολογικό")</f>
        <v>1</v>
      </c>
    </row>
    <row r="3" spans="1:2" x14ac:dyDescent="0.25">
      <c r="A3" t="s">
        <v>38</v>
      </c>
      <c r="B3">
        <f>COUNTIF(Ιατρικές_Πράξεις!E:E,"Ορθοπεδικό")</f>
        <v>1</v>
      </c>
    </row>
    <row r="4" spans="1:2" x14ac:dyDescent="0.25">
      <c r="A4" t="s">
        <v>34</v>
      </c>
      <c r="B4">
        <f>COUNTIF(Ιατρικές_Πράξεις!E:E,"Ακτινολογικό")</f>
        <v>1</v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workbookViewId="0"/>
  </sheetViews>
  <sheetFormatPr defaultRowHeight="15" x14ac:dyDescent="0.25"/>
  <cols>
    <col min="1" max="1" width="32.5703125" customWidth="1"/>
    <col min="2" max="2" width="16" customWidth="1"/>
    <col min="3" max="3" width="22.42578125" customWidth="1"/>
    <col min="4" max="6" width="16" customWidth="1"/>
  </cols>
  <sheetData>
    <row r="1" spans="1:6" x14ac:dyDescent="0.25">
      <c r="A1" s="1" t="s">
        <v>106</v>
      </c>
      <c r="B1" s="1" t="s">
        <v>107</v>
      </c>
      <c r="C1" s="1" t="s">
        <v>108</v>
      </c>
      <c r="D1" s="1" t="s">
        <v>109</v>
      </c>
      <c r="E1" s="1" t="s">
        <v>43</v>
      </c>
      <c r="F1" s="1" t="s">
        <v>66</v>
      </c>
    </row>
    <row r="2" spans="1:6" x14ac:dyDescent="0.25">
      <c r="A2" t="s">
        <v>110</v>
      </c>
      <c r="B2" t="s">
        <v>111</v>
      </c>
      <c r="C2" t="s">
        <v>112</v>
      </c>
      <c r="D2" t="s">
        <v>48</v>
      </c>
      <c r="E2" t="s">
        <v>113</v>
      </c>
      <c r="F2" t="s">
        <v>114</v>
      </c>
    </row>
    <row r="3" spans="1:6" x14ac:dyDescent="0.25">
      <c r="A3" t="s">
        <v>115</v>
      </c>
      <c r="B3" t="s">
        <v>116</v>
      </c>
      <c r="C3" t="s">
        <v>117</v>
      </c>
      <c r="D3" t="s">
        <v>118</v>
      </c>
      <c r="E3" t="s">
        <v>119</v>
      </c>
      <c r="F3" t="s">
        <v>114</v>
      </c>
    </row>
    <row r="4" spans="1:6" x14ac:dyDescent="0.25">
      <c r="A4" t="s">
        <v>120</v>
      </c>
      <c r="B4" t="s">
        <v>121</v>
      </c>
      <c r="C4" t="s">
        <v>122</v>
      </c>
      <c r="D4" t="s">
        <v>123</v>
      </c>
      <c r="E4" t="s">
        <v>124</v>
      </c>
      <c r="F4" t="s">
        <v>114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Dashboard</vt:lpstr>
      <vt:lpstr>Ημερολόγιο_Ραντεβού</vt:lpstr>
      <vt:lpstr>Τιμολόγηση</vt:lpstr>
      <vt:lpstr>Αμοιβές_Γιατρών</vt:lpstr>
      <vt:lpstr>Ασθενείς</vt:lpstr>
      <vt:lpstr>Γιατροί</vt:lpstr>
      <vt:lpstr>Συμβάσεις_Προσόντα</vt:lpstr>
      <vt:lpstr>Ιατρικές_Πράξεις</vt:lpstr>
      <vt:lpstr>Έσοδα</vt:lpstr>
      <vt:lpstr>Έξοδα</vt:lpstr>
      <vt:lpstr>Αποθήκη</vt:lpstr>
      <vt:lpstr>Στατιστικά_Τμημάτων</vt:lpstr>
      <vt:lpstr>Άδειες_Νοσοκομείου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Trifonas Papadopoulos</cp:lastModifiedBy>
  <dcterms:created xsi:type="dcterms:W3CDTF">2026-03-06T09:13:30Z</dcterms:created>
  <dcterms:modified xsi:type="dcterms:W3CDTF">2026-03-06T10:11:37Z</dcterms:modified>
</cp:coreProperties>
</file>